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leszczynska_imgw_pl/Documents/Pulpit/"/>
    </mc:Choice>
  </mc:AlternateContent>
  <xr:revisionPtr revIDLastSave="0" documentId="8_{28958F3B-3FE3-4C64-ACB8-BC187FE713A4}" xr6:coauthVersionLast="47" xr6:coauthVersionMax="47" xr10:uidLastSave="{00000000-0000-0000-0000-000000000000}"/>
  <bookViews>
    <workbookView xWindow="2025" yWindow="210" windowWidth="26025" windowHeight="16560" xr2:uid="{E3E9D4E2-C477-45D2-B23D-419C75AD3D91}"/>
  </bookViews>
  <sheets>
    <sheet name="Formularz rzeczowo-cenowy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6" i="2" l="1"/>
  <c r="Z17" i="2"/>
  <c r="Z18" i="2"/>
  <c r="Z19" i="2"/>
  <c r="Z20" i="2"/>
  <c r="Z21" i="2"/>
  <c r="Z22" i="2"/>
  <c r="Z23" i="2"/>
  <c r="Z24" i="2"/>
  <c r="Z25" i="2"/>
  <c r="Y16" i="2"/>
  <c r="Y17" i="2"/>
  <c r="Y18" i="2"/>
  <c r="Y19" i="2"/>
  <c r="Y20" i="2"/>
  <c r="Y21" i="2"/>
  <c r="Y22" i="2"/>
  <c r="Y23" i="2"/>
  <c r="Y24" i="2"/>
  <c r="Y25" i="2"/>
  <c r="X16" i="2"/>
  <c r="X17" i="2"/>
  <c r="X18" i="2"/>
  <c r="X19" i="2"/>
  <c r="X20" i="2"/>
  <c r="X21" i="2"/>
  <c r="X22" i="2"/>
  <c r="X23" i="2"/>
  <c r="X24" i="2"/>
  <c r="X25" i="2"/>
  <c r="W16" i="2"/>
  <c r="W17" i="2"/>
  <c r="W18" i="2"/>
  <c r="W19" i="2"/>
  <c r="W20" i="2"/>
  <c r="W21" i="2"/>
  <c r="W22" i="2"/>
  <c r="W23" i="2"/>
  <c r="W24" i="2"/>
  <c r="W25" i="2"/>
  <c r="W15" i="2"/>
  <c r="V16" i="2"/>
  <c r="V17" i="2"/>
  <c r="V18" i="2"/>
  <c r="V19" i="2"/>
  <c r="V20" i="2"/>
  <c r="V21" i="2"/>
  <c r="V22" i="2"/>
  <c r="V23" i="2"/>
  <c r="V24" i="2"/>
  <c r="V25" i="2"/>
  <c r="U16" i="2"/>
  <c r="U17" i="2"/>
  <c r="U18" i="2"/>
  <c r="U19" i="2"/>
  <c r="U20" i="2"/>
  <c r="U21" i="2"/>
  <c r="U22" i="2"/>
  <c r="U23" i="2"/>
  <c r="U24" i="2"/>
  <c r="U25" i="2"/>
  <c r="T16" i="2"/>
  <c r="T17" i="2"/>
  <c r="T18" i="2"/>
  <c r="T19" i="2"/>
  <c r="T20" i="2"/>
  <c r="T21" i="2"/>
  <c r="T22" i="2"/>
  <c r="T23" i="2"/>
  <c r="T24" i="2"/>
  <c r="T25" i="2"/>
  <c r="S18" i="2"/>
  <c r="S19" i="2"/>
  <c r="S20" i="2"/>
  <c r="S21" i="2"/>
  <c r="S22" i="2"/>
  <c r="S23" i="2"/>
  <c r="S24" i="2"/>
  <c r="S25" i="2"/>
  <c r="S17" i="2" l="1"/>
  <c r="S16" i="2"/>
  <c r="X15" i="2"/>
  <c r="U15" i="2"/>
  <c r="V15" i="2" s="1"/>
  <c r="S15" i="2"/>
  <c r="T15" i="2" s="1"/>
  <c r="W37" i="2"/>
  <c r="W33" i="2"/>
  <c r="W32" i="2"/>
  <c r="X32" i="2" s="1"/>
  <c r="W31" i="2"/>
  <c r="X31" i="2" s="1"/>
  <c r="W27" i="2"/>
  <c r="W28" i="2"/>
  <c r="X28" i="2" s="1"/>
  <c r="W29" i="2"/>
  <c r="W30" i="2"/>
  <c r="X30" i="2" s="1"/>
  <c r="W26" i="2"/>
  <c r="X26" i="2" s="1"/>
  <c r="W14" i="2"/>
  <c r="X14" i="2" s="1"/>
  <c r="S32" i="2"/>
  <c r="T32" i="2" s="1"/>
  <c r="U32" i="2"/>
  <c r="V32" i="2" s="1"/>
  <c r="X9" i="2"/>
  <c r="X10" i="2"/>
  <c r="X11" i="2"/>
  <c r="X12" i="2"/>
  <c r="X13" i="2"/>
  <c r="X34" i="2"/>
  <c r="X35" i="2"/>
  <c r="X36" i="2"/>
  <c r="U10" i="2"/>
  <c r="V10" i="2" s="1"/>
  <c r="U11" i="2"/>
  <c r="V11" i="2" s="1"/>
  <c r="U12" i="2"/>
  <c r="V12" i="2" s="1"/>
  <c r="U13" i="2"/>
  <c r="V13" i="2" s="1"/>
  <c r="U14" i="2"/>
  <c r="V14" i="2" s="1"/>
  <c r="U26" i="2"/>
  <c r="V26" i="2" s="1"/>
  <c r="U27" i="2"/>
  <c r="V27" i="2" s="1"/>
  <c r="U28" i="2"/>
  <c r="V28" i="2" s="1"/>
  <c r="U29" i="2"/>
  <c r="V29" i="2" s="1"/>
  <c r="U30" i="2"/>
  <c r="V30" i="2" s="1"/>
  <c r="U31" i="2"/>
  <c r="V31" i="2" s="1"/>
  <c r="U33" i="2"/>
  <c r="V33" i="2" s="1"/>
  <c r="U34" i="2"/>
  <c r="V34" i="2" s="1"/>
  <c r="U35" i="2"/>
  <c r="V35" i="2" s="1"/>
  <c r="U36" i="2"/>
  <c r="V36" i="2" s="1"/>
  <c r="U37" i="2"/>
  <c r="V37" i="2" s="1"/>
  <c r="U9" i="2"/>
  <c r="V9" i="2" s="1"/>
  <c r="S10" i="2"/>
  <c r="T10" i="2" s="1"/>
  <c r="S11" i="2"/>
  <c r="S12" i="2"/>
  <c r="S13" i="2"/>
  <c r="S14" i="2"/>
  <c r="T14" i="2" s="1"/>
  <c r="S26" i="2"/>
  <c r="T26" i="2" s="1"/>
  <c r="S27" i="2"/>
  <c r="T27" i="2" s="1"/>
  <c r="S28" i="2"/>
  <c r="T28" i="2" s="1"/>
  <c r="S29" i="2"/>
  <c r="T29" i="2" s="1"/>
  <c r="S30" i="2"/>
  <c r="T30" i="2" s="1"/>
  <c r="S31" i="2"/>
  <c r="T31" i="2" s="1"/>
  <c r="S33" i="2"/>
  <c r="T33" i="2" s="1"/>
  <c r="S34" i="2"/>
  <c r="T34" i="2" s="1"/>
  <c r="S9" i="2"/>
  <c r="T9" i="2" s="1"/>
  <c r="F36" i="2"/>
  <c r="S36" i="2" s="1"/>
  <c r="F35" i="2"/>
  <c r="S35" i="2" s="1"/>
  <c r="T35" i="2" s="1"/>
  <c r="F37" i="2"/>
  <c r="S37" i="2" s="1"/>
  <c r="T37" i="2" s="1"/>
  <c r="Y15" i="2" l="1"/>
  <c r="Z15" i="2"/>
  <c r="Y12" i="2"/>
  <c r="Y11" i="2"/>
  <c r="Y13" i="2"/>
  <c r="Z32" i="2"/>
  <c r="AB32" i="2" s="1"/>
  <c r="Y32" i="2"/>
  <c r="AA32" i="2" s="1"/>
  <c r="Z9" i="2"/>
  <c r="Z10" i="2"/>
  <c r="Y37" i="2"/>
  <c r="AA37" i="2" s="1"/>
  <c r="Y9" i="2"/>
  <c r="Z34" i="2"/>
  <c r="AB34" i="2" s="1"/>
  <c r="T11" i="2"/>
  <c r="Z11" i="2" s="1"/>
  <c r="Y10" i="2"/>
  <c r="T36" i="2"/>
  <c r="Z36" i="2" s="1"/>
  <c r="AB36" i="2" s="1"/>
  <c r="Y36" i="2"/>
  <c r="AA36" i="2" s="1"/>
  <c r="Z14" i="2"/>
  <c r="T13" i="2"/>
  <c r="Z13" i="2" s="1"/>
  <c r="T12" i="2"/>
  <c r="Z12" i="2" s="1"/>
  <c r="Y29" i="2"/>
  <c r="Y34" i="2"/>
  <c r="AA34" i="2" s="1"/>
  <c r="Z35" i="2"/>
  <c r="AB35" i="2" s="1"/>
  <c r="X27" i="2"/>
  <c r="X37" i="2"/>
  <c r="Y35" i="2"/>
  <c r="AA35" i="2" s="1"/>
  <c r="Y27" i="2"/>
  <c r="Y26" i="2"/>
  <c r="Y28" i="2"/>
  <c r="Y33" i="2"/>
  <c r="AA33" i="2" s="1"/>
  <c r="X33" i="2"/>
  <c r="Z30" i="2"/>
  <c r="Y30" i="2"/>
  <c r="Z31" i="2"/>
  <c r="AB31" i="2" s="1"/>
  <c r="Y31" i="2"/>
  <c r="AA31" i="2" s="1"/>
  <c r="Z26" i="2"/>
  <c r="Z28" i="2"/>
  <c r="X29" i="2"/>
  <c r="Y14" i="2"/>
  <c r="AA15" i="2" l="1"/>
  <c r="AB15" i="2"/>
  <c r="AB9" i="2"/>
  <c r="AA9" i="2"/>
  <c r="AA26" i="2"/>
  <c r="Z27" i="2"/>
  <c r="Z37" i="2"/>
  <c r="AB37" i="2" s="1"/>
  <c r="Z33" i="2"/>
  <c r="AB33" i="2" s="1"/>
  <c r="Z29" i="2"/>
  <c r="AB26" i="2" l="1"/>
</calcChain>
</file>

<file path=xl/sharedStrings.xml><?xml version="1.0" encoding="utf-8"?>
<sst xmlns="http://schemas.openxmlformats.org/spreadsheetml/2006/main" count="164" uniqueCount="94">
  <si>
    <t>Warszawa</t>
  </si>
  <si>
    <t>ul. Podleśna 61</t>
  </si>
  <si>
    <t>Ciekły azot</t>
  </si>
  <si>
    <t>Zbiornik termiczny własny - 30l</t>
  </si>
  <si>
    <t>Acetylen A/1.85</t>
  </si>
  <si>
    <t>Butla/40l/6kg/DIN3</t>
  </si>
  <si>
    <t>kg</t>
  </si>
  <si>
    <t>Hel/5.0</t>
  </si>
  <si>
    <t>Butla/50l/9,4m3/DIN6</t>
  </si>
  <si>
    <t>m3</t>
  </si>
  <si>
    <t>Tlen/5.0</t>
  </si>
  <si>
    <t>Butla/40l/6m3/DIN9</t>
  </si>
  <si>
    <t>Butla/40l/7 kg/DIN3</t>
  </si>
  <si>
    <t>Argon N/5.0</t>
  </si>
  <si>
    <t>Butla/50l/10,8m3/DIN6</t>
  </si>
  <si>
    <t>Dwutlenek węgla do produkcji suchego lodu</t>
  </si>
  <si>
    <t>Butla z syfonem/26kg/DIN6</t>
  </si>
  <si>
    <t>butle</t>
  </si>
  <si>
    <t>Gdynia</t>
  </si>
  <si>
    <t>ul. J. Waszyngtona 42</t>
  </si>
  <si>
    <t>Dewary własne o sumarycznej pojemności 100l</t>
  </si>
  <si>
    <t>Łeba</t>
  </si>
  <si>
    <t>ul. Rąbka 1a</t>
  </si>
  <si>
    <t>Wodór do balonów/3.5</t>
  </si>
  <si>
    <t>wiązki</t>
  </si>
  <si>
    <t>Legionowo</t>
  </si>
  <si>
    <t>ul. Zegrzyńska 38</t>
  </si>
  <si>
    <t>Wrocław</t>
  </si>
  <si>
    <t>ul. Graniczna 201</t>
  </si>
  <si>
    <t>Tarnów</t>
  </si>
  <si>
    <t>u. Czysta 14</t>
  </si>
  <si>
    <t>Hel do balonów/1.7</t>
  </si>
  <si>
    <t>Wiązka/97,65m3/DIN1</t>
  </si>
  <si>
    <t>Butla/20l/3,62m3/DIN6</t>
  </si>
  <si>
    <t>Butla/50l/10,64m3/DIN9</t>
  </si>
  <si>
    <t>Zadanie</t>
  </si>
  <si>
    <t>Miejscowość dostawy</t>
  </si>
  <si>
    <t xml:space="preserve">Rodzaj gazu lub substancji/minimalna  klasa czystości </t>
  </si>
  <si>
    <t>Typy dostarczanych zbiorników (typ/poj./obj. lub waga/gwint butlowy wg normy DIN477-1)</t>
  </si>
  <si>
    <t>Jednostka</t>
  </si>
  <si>
    <t>Liczba dzierżawionych zbiorników</t>
  </si>
  <si>
    <t>Rodzaj dzierżawionych zbiorników</t>
  </si>
  <si>
    <t>Cena jednostkowa netto za dzierżawę zbiorników za dzień</t>
  </si>
  <si>
    <t>Mieszanka spawalniczna 18-20% CO2 w argonie</t>
  </si>
  <si>
    <t>Butla/30l/6,3m3/DIN6</t>
  </si>
  <si>
    <t>Butla/50l/11,7m3/DIN6</t>
  </si>
  <si>
    <t>Argon techniczny do spawania/4.0</t>
  </si>
  <si>
    <t>Adres dostawy</t>
  </si>
  <si>
    <t xml:space="preserve">Cena jednostkowa netto za gaz/substację </t>
  </si>
  <si>
    <t>Przelicznik wagi ciekłego azotu [kg/l] -&gt;</t>
  </si>
  <si>
    <t>Wrocław
Legionowo</t>
  </si>
  <si>
    <t>ul. Graniczna 201
ul. Zegrzyńska 38</t>
  </si>
  <si>
    <t>własne</t>
  </si>
  <si>
    <t>dewar</t>
  </si>
  <si>
    <t>Dewary wypożyczane na czas kalibracji</t>
  </si>
  <si>
    <t>Acetylen techniczny/1.85</t>
  </si>
  <si>
    <t>Tlen techniczny/2.5</t>
  </si>
  <si>
    <t>Stawka VAT [%]</t>
  </si>
  <si>
    <t>Wartość netto dzierżawy</t>
  </si>
  <si>
    <t>Wartość brutto dzierżawy</t>
  </si>
  <si>
    <t>Zryczałtowana cena netto jednej dostawy gazu/substancji pod wskazany adres</t>
  </si>
  <si>
    <t>Szacowana roczna ilość zamawianego gazu/substancji</t>
  </si>
  <si>
    <t>Szacowana roczna liczba butli/wiązek do dostarczenia</t>
  </si>
  <si>
    <t>Szacowana roczna liczba dostaw</t>
  </si>
  <si>
    <t>Okres dzierżawy do szacowania rocznego kosztu umowy [dni]</t>
  </si>
  <si>
    <t xml:space="preserve">Argon/6.0 </t>
  </si>
  <si>
    <t>Butla/50l/10,7m3/DIN6</t>
  </si>
  <si>
    <t>Acetylen/2.5</t>
  </si>
  <si>
    <t>Butla/50l/10kg/DIN3</t>
  </si>
  <si>
    <t>Podtlenek azotu/2.0</t>
  </si>
  <si>
    <t>Butla/10l/7,5kg/DIN11</t>
  </si>
  <si>
    <t>Azot sprężony/5.0</t>
  </si>
  <si>
    <t>Butla/10l/1,9m3/DIN10</t>
  </si>
  <si>
    <t>Tlen/4.5</t>
  </si>
  <si>
    <t>Mieszanina procesowa P10 - 10% metanu w argonie (gazy czyste)</t>
  </si>
  <si>
    <t>Butla/50l/10,8m3/DIN1</t>
  </si>
  <si>
    <t>Butla/50l/9,1m3/DIN6</t>
  </si>
  <si>
    <t>Butla/10l/2,12m3/DIN6</t>
  </si>
  <si>
    <t>Azot techniczny/4.0</t>
  </si>
  <si>
    <t>Butla/50l/9,6m3/DIN10</t>
  </si>
  <si>
    <t>Wodór/5.0</t>
  </si>
  <si>
    <t>Butla/50l/9,1m3/DIN1</t>
  </si>
  <si>
    <t>Sprężone powietrze</t>
  </si>
  <si>
    <t>Butla/50l/10m3/DIN13</t>
  </si>
  <si>
    <t>Wartość netto szacowanej ilości gazu</t>
  </si>
  <si>
    <t>Wartość brutto szacowanej ilości gazu</t>
  </si>
  <si>
    <t>Wartość netto szacowanej liczby dostaw</t>
  </si>
  <si>
    <t>Wartość brutto szacowanej liczby dostaw</t>
  </si>
  <si>
    <t>Szacowana wartość netto</t>
  </si>
  <si>
    <t>Szacowana wartość brutto</t>
  </si>
  <si>
    <t>Szacowana wartość netto umowy</t>
  </si>
  <si>
    <t>Szacowana wartość brutto umowy</t>
  </si>
  <si>
    <t>Załącznik nr 4</t>
  </si>
  <si>
    <t>Forlumarz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</si>
</sst>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99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right" vertical="center"/>
    </xf>
    <xf numFmtId="0" fontId="0" fillId="4" borderId="1" xfId="0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 wrapText="1"/>
    </xf>
    <xf numFmtId="0" fontId="1" fillId="6" borderId="1" xfId="0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 wrapText="1"/>
    </xf>
    <xf numFmtId="2" fontId="1" fillId="8" borderId="1" xfId="0" applyNumberFormat="1" applyFont="1" applyFill="1" applyBorder="1" applyAlignment="1">
      <alignment vertical="center"/>
    </xf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horizontal="right" vertical="center"/>
    </xf>
    <xf numFmtId="0" fontId="1" fillId="9" borderId="1" xfId="0" applyFont="1" applyFill="1" applyBorder="1" applyAlignment="1">
      <alignment vertical="center" wrapText="1"/>
    </xf>
    <xf numFmtId="0" fontId="0" fillId="4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1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right" vertical="center"/>
    </xf>
    <xf numFmtId="0" fontId="1" fillId="4" borderId="1" xfId="0" applyFont="1" applyFill="1" applyBorder="1" applyAlignment="1">
      <alignment horizontal="right" vertical="center"/>
    </xf>
    <xf numFmtId="0" fontId="0" fillId="8" borderId="1" xfId="0" applyFill="1" applyBorder="1" applyAlignment="1">
      <alignment horizontal="center" vertical="center" textRotation="90" wrapText="1"/>
    </xf>
    <xf numFmtId="0" fontId="1" fillId="8" borderId="1" xfId="0" applyFont="1" applyFill="1" applyBorder="1" applyAlignment="1">
      <alignment vertical="center"/>
    </xf>
    <xf numFmtId="2" fontId="1" fillId="8" borderId="14" xfId="0" applyNumberFormat="1" applyFont="1" applyFill="1" applyBorder="1" applyAlignment="1">
      <alignment vertical="center"/>
    </xf>
    <xf numFmtId="0" fontId="1" fillId="8" borderId="14" xfId="0" applyFont="1" applyFill="1" applyBorder="1" applyAlignment="1">
      <alignment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vertical="center"/>
    </xf>
    <xf numFmtId="0" fontId="1" fillId="11" borderId="1" xfId="0" applyFont="1" applyFill="1" applyBorder="1" applyAlignment="1">
      <alignment vertical="center" wrapText="1"/>
    </xf>
    <xf numFmtId="2" fontId="0" fillId="0" borderId="0" xfId="0" applyNumberFormat="1"/>
    <xf numFmtId="0" fontId="1" fillId="4" borderId="1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vertical="center"/>
    </xf>
    <xf numFmtId="0" fontId="1" fillId="10" borderId="1" xfId="0" applyFont="1" applyFill="1" applyBorder="1" applyAlignment="1">
      <alignment horizontal="right" vertical="center" wrapText="1"/>
    </xf>
    <xf numFmtId="0" fontId="1" fillId="10" borderId="15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right" vertical="center"/>
    </xf>
    <xf numFmtId="2" fontId="1" fillId="3" borderId="1" xfId="0" applyNumberFormat="1" applyFont="1" applyFill="1" applyBorder="1" applyAlignment="1">
      <alignment horizontal="right" vertical="center"/>
    </xf>
    <xf numFmtId="2" fontId="1" fillId="3" borderId="1" xfId="0" applyNumberFormat="1" applyFont="1" applyFill="1" applyBorder="1" applyAlignment="1">
      <alignment vertical="center"/>
    </xf>
    <xf numFmtId="2" fontId="1" fillId="9" borderId="1" xfId="0" applyNumberFormat="1" applyFont="1" applyFill="1" applyBorder="1" applyAlignment="1">
      <alignment horizontal="right" vertical="center"/>
    </xf>
    <xf numFmtId="2" fontId="1" fillId="9" borderId="1" xfId="0" applyNumberFormat="1" applyFont="1" applyFill="1" applyBorder="1" applyAlignment="1">
      <alignment vertical="center"/>
    </xf>
    <xf numFmtId="2" fontId="1" fillId="6" borderId="1" xfId="0" applyNumberFormat="1" applyFont="1" applyFill="1" applyBorder="1" applyAlignment="1">
      <alignment horizontal="right" vertical="center"/>
    </xf>
    <xf numFmtId="2" fontId="1" fillId="6" borderId="1" xfId="0" applyNumberFormat="1" applyFont="1" applyFill="1" applyBorder="1" applyAlignment="1">
      <alignment vertical="center"/>
    </xf>
    <xf numFmtId="2" fontId="1" fillId="5" borderId="1" xfId="0" applyNumberFormat="1" applyFont="1" applyFill="1" applyBorder="1" applyAlignment="1">
      <alignment horizontal="right" vertical="center"/>
    </xf>
    <xf numFmtId="2" fontId="1" fillId="5" borderId="1" xfId="0" applyNumberFormat="1" applyFont="1" applyFill="1" applyBorder="1" applyAlignment="1">
      <alignment vertical="center"/>
    </xf>
    <xf numFmtId="2" fontId="1" fillId="11" borderId="1" xfId="0" applyNumberFormat="1" applyFont="1" applyFill="1" applyBorder="1" applyAlignment="1">
      <alignment horizontal="right" vertical="center"/>
    </xf>
    <xf numFmtId="2" fontId="1" fillId="4" borderId="1" xfId="0" applyNumberFormat="1" applyFont="1" applyFill="1" applyBorder="1" applyAlignment="1">
      <alignment horizontal="right" vertical="center"/>
    </xf>
    <xf numFmtId="2" fontId="1" fillId="4" borderId="1" xfId="0" applyNumberFormat="1" applyFont="1" applyFill="1" applyBorder="1" applyAlignment="1">
      <alignment vertical="center"/>
    </xf>
    <xf numFmtId="2" fontId="1" fillId="10" borderId="1" xfId="0" applyNumberFormat="1" applyFont="1" applyFill="1" applyBorder="1" applyAlignment="1">
      <alignment horizontal="right" vertical="center"/>
    </xf>
    <xf numFmtId="2" fontId="1" fillId="10" borderId="1" xfId="0" applyNumberFormat="1" applyFont="1" applyFill="1" applyBorder="1" applyAlignment="1">
      <alignment vertical="center"/>
    </xf>
    <xf numFmtId="0" fontId="1" fillId="7" borderId="1" xfId="0" applyFont="1" applyFill="1" applyBorder="1" applyAlignment="1">
      <alignment horizontal="right" vertical="center"/>
    </xf>
    <xf numFmtId="0" fontId="1" fillId="7" borderId="1" xfId="0" applyFont="1" applyFill="1" applyBorder="1" applyAlignment="1">
      <alignment vertical="center" wrapText="1"/>
    </xf>
    <xf numFmtId="2" fontId="1" fillId="7" borderId="1" xfId="0" applyNumberFormat="1" applyFont="1" applyFill="1" applyBorder="1" applyAlignment="1">
      <alignment horizontal="right" vertical="center"/>
    </xf>
    <xf numFmtId="2" fontId="1" fillId="7" borderId="1" xfId="0" applyNumberFormat="1" applyFont="1" applyFill="1" applyBorder="1" applyAlignment="1">
      <alignment vertical="center"/>
    </xf>
    <xf numFmtId="0" fontId="0" fillId="12" borderId="1" xfId="0" applyFill="1" applyBorder="1" applyAlignment="1">
      <alignment vertical="center"/>
    </xf>
    <xf numFmtId="0" fontId="1" fillId="12" borderId="1" xfId="0" applyFont="1" applyFill="1" applyBorder="1" applyAlignment="1">
      <alignment vertical="center"/>
    </xf>
    <xf numFmtId="2" fontId="1" fillId="12" borderId="1" xfId="0" applyNumberFormat="1" applyFont="1" applyFill="1" applyBorder="1" applyAlignment="1">
      <alignment horizontal="right" vertical="center"/>
    </xf>
    <xf numFmtId="2" fontId="1" fillId="12" borderId="1" xfId="0" applyNumberFormat="1" applyFont="1" applyFill="1" applyBorder="1" applyAlignment="1">
      <alignment vertical="center"/>
    </xf>
    <xf numFmtId="0" fontId="0" fillId="10" borderId="1" xfId="0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12" borderId="9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2" fontId="1" fillId="9" borderId="2" xfId="0" applyNumberFormat="1" applyFont="1" applyFill="1" applyBorder="1" applyAlignment="1">
      <alignment horizontal="right" vertical="center"/>
    </xf>
    <xf numFmtId="2" fontId="1" fillId="9" borderId="4" xfId="0" applyNumberFormat="1" applyFont="1" applyFill="1" applyBorder="1" applyAlignment="1">
      <alignment horizontal="right" vertical="center"/>
    </xf>
    <xf numFmtId="2" fontId="1" fillId="9" borderId="3" xfId="0" applyNumberFormat="1" applyFont="1" applyFill="1" applyBorder="1" applyAlignment="1">
      <alignment horizontal="right" vertical="center"/>
    </xf>
    <xf numFmtId="2" fontId="1" fillId="3" borderId="2" xfId="0" applyNumberFormat="1" applyFont="1" applyFill="1" applyBorder="1" applyAlignment="1">
      <alignment horizontal="right" vertical="center"/>
    </xf>
    <xf numFmtId="2" fontId="1" fillId="3" borderId="4" xfId="0" applyNumberFormat="1" applyFont="1" applyFill="1" applyBorder="1" applyAlignment="1">
      <alignment horizontal="right" vertical="center"/>
    </xf>
    <xf numFmtId="2" fontId="1" fillId="3" borderId="3" xfId="0" applyNumberFormat="1" applyFont="1" applyFill="1" applyBorder="1" applyAlignment="1">
      <alignment horizontal="right" vertical="center"/>
    </xf>
    <xf numFmtId="2" fontId="1" fillId="7" borderId="2" xfId="0" applyNumberFormat="1" applyFont="1" applyFill="1" applyBorder="1" applyAlignment="1">
      <alignment horizontal="right" vertical="center"/>
    </xf>
    <xf numFmtId="2" fontId="1" fillId="7" borderId="4" xfId="0" applyNumberFormat="1" applyFont="1" applyFill="1" applyBorder="1" applyAlignment="1">
      <alignment horizontal="right" vertical="center"/>
    </xf>
    <xf numFmtId="2" fontId="1" fillId="7" borderId="3" xfId="0" applyNumberFormat="1" applyFont="1" applyFill="1" applyBorder="1" applyAlignment="1">
      <alignment horizontal="right" vertical="center"/>
    </xf>
    <xf numFmtId="0" fontId="2" fillId="0" borderId="0" xfId="0" applyFont="1"/>
    <xf numFmtId="0" fontId="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58445-05CA-4E16-9416-4DE4A7974C87}">
  <dimension ref="A2:AB38"/>
  <sheetViews>
    <sheetView tabSelected="1" zoomScale="90" zoomScaleNormal="90" workbookViewId="0">
      <pane xSplit="5" ySplit="8" topLeftCell="F9" activePane="bottomRight" state="frozen"/>
      <selection pane="topRight" activeCell="G1" sqref="G1"/>
      <selection pane="bottomLeft" activeCell="A9" sqref="A9"/>
      <selection pane="bottomRight" activeCell="Q2" sqref="Q2"/>
    </sheetView>
  </sheetViews>
  <sheetFormatPr defaultRowHeight="15" x14ac:dyDescent="0.25"/>
  <cols>
    <col min="1" max="1" width="9" customWidth="1"/>
    <col min="2" max="2" width="11.7109375" customWidth="1"/>
    <col min="3" max="3" width="17" customWidth="1"/>
    <col min="4" max="4" width="23" customWidth="1"/>
    <col min="5" max="5" width="27.28515625" customWidth="1"/>
    <col min="6" max="6" width="7.85546875" customWidth="1"/>
    <col min="7" max="7" width="5.42578125" customWidth="1"/>
    <col min="8" max="8" width="6.5703125" customWidth="1"/>
    <col min="9" max="10" width="6.42578125" customWidth="1"/>
    <col min="11" max="11" width="6.5703125" customWidth="1"/>
    <col min="12" max="12" width="7.140625" customWidth="1"/>
    <col min="13" max="13" width="13.85546875" customWidth="1"/>
    <col min="14" max="14" width="7.140625" customWidth="1"/>
    <col min="15" max="15" width="14.85546875" customWidth="1"/>
    <col min="16" max="16" width="7.140625" customWidth="1"/>
    <col min="17" max="17" width="13.7109375" customWidth="1"/>
    <col min="18" max="18" width="7.140625" customWidth="1"/>
    <col min="19" max="19" width="11.5703125" hidden="1" customWidth="1"/>
    <col min="20" max="20" width="12.42578125" hidden="1" customWidth="1"/>
    <col min="21" max="21" width="11.5703125" hidden="1" customWidth="1"/>
    <col min="22" max="22" width="12.42578125" hidden="1" customWidth="1"/>
    <col min="23" max="23" width="11.7109375" hidden="1" customWidth="1"/>
    <col min="24" max="24" width="11.42578125" hidden="1" customWidth="1"/>
    <col min="25" max="25" width="11.5703125" hidden="1" customWidth="1"/>
    <col min="26" max="26" width="12.42578125" hidden="1" customWidth="1"/>
    <col min="27" max="27" width="11.5703125" customWidth="1"/>
    <col min="28" max="28" width="12.42578125" customWidth="1"/>
  </cols>
  <sheetData>
    <row r="2" spans="1:28" x14ac:dyDescent="0.25">
      <c r="G2" s="97"/>
      <c r="H2" s="97"/>
      <c r="I2" s="97"/>
      <c r="J2" s="97"/>
      <c r="K2" s="97"/>
      <c r="L2" s="97"/>
      <c r="M2" s="97"/>
      <c r="N2" s="97"/>
      <c r="O2" s="97"/>
      <c r="P2" s="97"/>
      <c r="Q2" s="97" t="s">
        <v>92</v>
      </c>
      <c r="R2" s="97"/>
      <c r="S2" s="97"/>
    </row>
    <row r="3" spans="1:28" x14ac:dyDescent="0.25"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</row>
    <row r="4" spans="1:28" ht="21" x14ac:dyDescent="0.35">
      <c r="F4" s="98" t="s">
        <v>93</v>
      </c>
      <c r="G4" s="98"/>
      <c r="H4" s="98"/>
      <c r="I4" s="98"/>
      <c r="J4" s="98"/>
      <c r="K4" s="98"/>
      <c r="L4" s="98"/>
      <c r="M4" s="98"/>
      <c r="N4" s="97"/>
      <c r="O4" s="97"/>
      <c r="P4" s="97"/>
      <c r="Q4" s="97"/>
      <c r="R4" s="97"/>
      <c r="S4" s="97"/>
    </row>
    <row r="6" spans="1:28" x14ac:dyDescent="0.25">
      <c r="F6" t="s">
        <v>49</v>
      </c>
      <c r="I6">
        <v>0.82</v>
      </c>
    </row>
    <row r="8" spans="1:28" ht="183.75" x14ac:dyDescent="0.25">
      <c r="A8" s="1" t="s">
        <v>35</v>
      </c>
      <c r="B8" s="1" t="s">
        <v>36</v>
      </c>
      <c r="C8" s="1" t="s">
        <v>47</v>
      </c>
      <c r="D8" s="1" t="s">
        <v>37</v>
      </c>
      <c r="E8" s="1" t="s">
        <v>38</v>
      </c>
      <c r="F8" s="13" t="s">
        <v>61</v>
      </c>
      <c r="G8" s="13" t="s">
        <v>39</v>
      </c>
      <c r="H8" s="13" t="s">
        <v>62</v>
      </c>
      <c r="I8" s="13" t="s">
        <v>63</v>
      </c>
      <c r="J8" s="13" t="s">
        <v>40</v>
      </c>
      <c r="K8" s="13" t="s">
        <v>41</v>
      </c>
      <c r="L8" s="13" t="s">
        <v>64</v>
      </c>
      <c r="M8" s="18" t="s">
        <v>48</v>
      </c>
      <c r="N8" s="29" t="s">
        <v>57</v>
      </c>
      <c r="O8" s="18" t="s">
        <v>60</v>
      </c>
      <c r="P8" s="29" t="s">
        <v>57</v>
      </c>
      <c r="Q8" s="18" t="s">
        <v>42</v>
      </c>
      <c r="R8" s="29" t="s">
        <v>57</v>
      </c>
      <c r="S8" s="13" t="s">
        <v>84</v>
      </c>
      <c r="T8" s="13" t="s">
        <v>85</v>
      </c>
      <c r="U8" s="13" t="s">
        <v>86</v>
      </c>
      <c r="V8" s="13" t="s">
        <v>87</v>
      </c>
      <c r="W8" s="13" t="s">
        <v>58</v>
      </c>
      <c r="X8" s="13" t="s">
        <v>59</v>
      </c>
      <c r="Y8" s="13" t="s">
        <v>88</v>
      </c>
      <c r="Z8" s="13" t="s">
        <v>89</v>
      </c>
      <c r="AA8" s="13" t="s">
        <v>90</v>
      </c>
      <c r="AB8" s="13" t="s">
        <v>91</v>
      </c>
    </row>
    <row r="9" spans="1:28" x14ac:dyDescent="0.25">
      <c r="A9" s="72">
        <v>1</v>
      </c>
      <c r="B9" s="72" t="s">
        <v>0</v>
      </c>
      <c r="C9" s="72" t="s">
        <v>1</v>
      </c>
      <c r="D9" s="2" t="s">
        <v>4</v>
      </c>
      <c r="E9" s="2" t="s">
        <v>5</v>
      </c>
      <c r="F9" s="39">
        <v>12</v>
      </c>
      <c r="G9" s="2" t="s">
        <v>6</v>
      </c>
      <c r="H9" s="39">
        <v>2</v>
      </c>
      <c r="I9" s="39">
        <v>2</v>
      </c>
      <c r="J9" s="76" t="s">
        <v>52</v>
      </c>
      <c r="K9" s="77"/>
      <c r="L9" s="75">
        <v>365</v>
      </c>
      <c r="M9" s="19"/>
      <c r="N9" s="30"/>
      <c r="O9" s="19"/>
      <c r="P9" s="30"/>
      <c r="Q9" s="31"/>
      <c r="R9" s="32"/>
      <c r="S9" s="44">
        <f t="shared" ref="S9:S17" si="0">F9*M9</f>
        <v>0</v>
      </c>
      <c r="T9" s="44">
        <f>S9*(1+N9/100)</f>
        <v>0</v>
      </c>
      <c r="U9" s="44">
        <f t="shared" ref="U9:U15" si="1">I9*O9</f>
        <v>0</v>
      </c>
      <c r="V9" s="44">
        <f t="shared" ref="V9:V15" si="2">U9*(1+P9/100)</f>
        <v>0</v>
      </c>
      <c r="W9" s="45"/>
      <c r="X9" s="45">
        <f t="shared" ref="X9:X15" si="3">W9*(1+R9/100)</f>
        <v>0</v>
      </c>
      <c r="Y9" s="44">
        <f t="shared" ref="Y9:Z15" si="4">S9+U9+W9</f>
        <v>0</v>
      </c>
      <c r="Z9" s="44">
        <f t="shared" si="4"/>
        <v>0</v>
      </c>
      <c r="AA9" s="91">
        <f>SUM(Y9:Y14)</f>
        <v>0</v>
      </c>
      <c r="AB9" s="91">
        <f>SUM(Z9:Z14)</f>
        <v>0</v>
      </c>
    </row>
    <row r="10" spans="1:28" x14ac:dyDescent="0.25">
      <c r="A10" s="73"/>
      <c r="B10" s="73"/>
      <c r="C10" s="73"/>
      <c r="D10" s="61" t="s">
        <v>7</v>
      </c>
      <c r="E10" s="61" t="s">
        <v>8</v>
      </c>
      <c r="F10" s="62">
        <v>9.4</v>
      </c>
      <c r="G10" s="61" t="s">
        <v>9</v>
      </c>
      <c r="H10" s="62">
        <v>1</v>
      </c>
      <c r="I10" s="62">
        <v>1</v>
      </c>
      <c r="J10" s="78" t="s">
        <v>52</v>
      </c>
      <c r="K10" s="79"/>
      <c r="L10" s="75"/>
      <c r="M10" s="19"/>
      <c r="N10" s="30"/>
      <c r="O10" s="19"/>
      <c r="P10" s="30"/>
      <c r="Q10" s="31"/>
      <c r="R10" s="32"/>
      <c r="S10" s="63">
        <f t="shared" si="0"/>
        <v>0</v>
      </c>
      <c r="T10" s="63">
        <f t="shared" ref="T10:T37" si="5">S10*(1+N10/100)</f>
        <v>0</v>
      </c>
      <c r="U10" s="63">
        <f t="shared" si="1"/>
        <v>0</v>
      </c>
      <c r="V10" s="63">
        <f t="shared" si="2"/>
        <v>0</v>
      </c>
      <c r="W10" s="64"/>
      <c r="X10" s="64">
        <f t="shared" si="3"/>
        <v>0</v>
      </c>
      <c r="Y10" s="63">
        <f t="shared" si="4"/>
        <v>0</v>
      </c>
      <c r="Z10" s="63">
        <f t="shared" si="4"/>
        <v>0</v>
      </c>
      <c r="AA10" s="92"/>
      <c r="AB10" s="92"/>
    </row>
    <row r="11" spans="1:28" x14ac:dyDescent="0.25">
      <c r="A11" s="73"/>
      <c r="B11" s="73"/>
      <c r="C11" s="73"/>
      <c r="D11" s="61" t="s">
        <v>10</v>
      </c>
      <c r="E11" s="61" t="s">
        <v>11</v>
      </c>
      <c r="F11" s="62">
        <v>6</v>
      </c>
      <c r="G11" s="61" t="s">
        <v>9</v>
      </c>
      <c r="H11" s="62">
        <v>1</v>
      </c>
      <c r="I11" s="62">
        <v>1</v>
      </c>
      <c r="J11" s="80"/>
      <c r="K11" s="81"/>
      <c r="L11" s="75"/>
      <c r="M11" s="19"/>
      <c r="N11" s="30"/>
      <c r="O11" s="19"/>
      <c r="P11" s="30"/>
      <c r="Q11" s="31"/>
      <c r="R11" s="32"/>
      <c r="S11" s="63">
        <f t="shared" si="0"/>
        <v>0</v>
      </c>
      <c r="T11" s="63">
        <f t="shared" si="5"/>
        <v>0</v>
      </c>
      <c r="U11" s="63">
        <f t="shared" si="1"/>
        <v>0</v>
      </c>
      <c r="V11" s="63">
        <f t="shared" si="2"/>
        <v>0</v>
      </c>
      <c r="W11" s="64"/>
      <c r="X11" s="64">
        <f t="shared" si="3"/>
        <v>0</v>
      </c>
      <c r="Y11" s="63">
        <f t="shared" si="4"/>
        <v>0</v>
      </c>
      <c r="Z11" s="63">
        <f t="shared" si="4"/>
        <v>0</v>
      </c>
      <c r="AA11" s="92"/>
      <c r="AB11" s="92"/>
    </row>
    <row r="12" spans="1:28" x14ac:dyDescent="0.25">
      <c r="A12" s="73"/>
      <c r="B12" s="73"/>
      <c r="C12" s="73"/>
      <c r="D12" s="61" t="s">
        <v>4</v>
      </c>
      <c r="E12" s="61" t="s">
        <v>12</v>
      </c>
      <c r="F12" s="62">
        <v>7</v>
      </c>
      <c r="G12" s="61" t="s">
        <v>6</v>
      </c>
      <c r="H12" s="62">
        <v>1</v>
      </c>
      <c r="I12" s="62">
        <v>1</v>
      </c>
      <c r="J12" s="80"/>
      <c r="K12" s="81"/>
      <c r="L12" s="75"/>
      <c r="M12" s="19"/>
      <c r="N12" s="30"/>
      <c r="O12" s="19"/>
      <c r="P12" s="30"/>
      <c r="Q12" s="31"/>
      <c r="R12" s="32"/>
      <c r="S12" s="63">
        <f t="shared" si="0"/>
        <v>0</v>
      </c>
      <c r="T12" s="63">
        <f t="shared" si="5"/>
        <v>0</v>
      </c>
      <c r="U12" s="63">
        <f t="shared" si="1"/>
        <v>0</v>
      </c>
      <c r="V12" s="63">
        <f t="shared" si="2"/>
        <v>0</v>
      </c>
      <c r="W12" s="64"/>
      <c r="X12" s="64">
        <f t="shared" si="3"/>
        <v>0</v>
      </c>
      <c r="Y12" s="63">
        <f t="shared" si="4"/>
        <v>0</v>
      </c>
      <c r="Z12" s="63">
        <f t="shared" si="4"/>
        <v>0</v>
      </c>
      <c r="AA12" s="92"/>
      <c r="AB12" s="92"/>
    </row>
    <row r="13" spans="1:28" x14ac:dyDescent="0.25">
      <c r="A13" s="73"/>
      <c r="B13" s="73"/>
      <c r="C13" s="73"/>
      <c r="D13" s="61" t="s">
        <v>13</v>
      </c>
      <c r="E13" s="61" t="s">
        <v>14</v>
      </c>
      <c r="F13" s="62">
        <v>162</v>
      </c>
      <c r="G13" s="61" t="s">
        <v>9</v>
      </c>
      <c r="H13" s="62">
        <v>15</v>
      </c>
      <c r="I13" s="62">
        <v>8</v>
      </c>
      <c r="J13" s="82"/>
      <c r="K13" s="83"/>
      <c r="L13" s="75"/>
      <c r="M13" s="19"/>
      <c r="N13" s="30"/>
      <c r="O13" s="19"/>
      <c r="P13" s="30"/>
      <c r="Q13" s="31"/>
      <c r="R13" s="32"/>
      <c r="S13" s="63">
        <f t="shared" si="0"/>
        <v>0</v>
      </c>
      <c r="T13" s="63">
        <f t="shared" si="5"/>
        <v>0</v>
      </c>
      <c r="U13" s="63">
        <f t="shared" si="1"/>
        <v>0</v>
      </c>
      <c r="V13" s="63">
        <f t="shared" si="2"/>
        <v>0</v>
      </c>
      <c r="W13" s="64"/>
      <c r="X13" s="64">
        <f t="shared" si="3"/>
        <v>0</v>
      </c>
      <c r="Y13" s="63">
        <f t="shared" si="4"/>
        <v>0</v>
      </c>
      <c r="Z13" s="63">
        <f t="shared" si="4"/>
        <v>0</v>
      </c>
      <c r="AA13" s="92"/>
      <c r="AB13" s="92"/>
    </row>
    <row r="14" spans="1:28" ht="30" x14ac:dyDescent="0.25">
      <c r="A14" s="74"/>
      <c r="B14" s="74"/>
      <c r="C14" s="74"/>
      <c r="D14" s="3" t="s">
        <v>15</v>
      </c>
      <c r="E14" s="2" t="s">
        <v>16</v>
      </c>
      <c r="F14" s="39">
        <v>26</v>
      </c>
      <c r="G14" s="2" t="s">
        <v>6</v>
      </c>
      <c r="H14" s="39">
        <v>1</v>
      </c>
      <c r="I14" s="39">
        <v>1</v>
      </c>
      <c r="J14" s="2">
        <v>1</v>
      </c>
      <c r="K14" s="27" t="s">
        <v>17</v>
      </c>
      <c r="L14" s="75"/>
      <c r="M14" s="19"/>
      <c r="N14" s="30"/>
      <c r="O14" s="19"/>
      <c r="P14" s="30"/>
      <c r="Q14" s="19"/>
      <c r="R14" s="30"/>
      <c r="S14" s="44">
        <f t="shared" si="0"/>
        <v>0</v>
      </c>
      <c r="T14" s="44">
        <f t="shared" si="5"/>
        <v>0</v>
      </c>
      <c r="U14" s="44">
        <f t="shared" si="1"/>
        <v>0</v>
      </c>
      <c r="V14" s="44">
        <f t="shared" si="2"/>
        <v>0</v>
      </c>
      <c r="W14" s="45">
        <f>J14*L9*Q14</f>
        <v>0</v>
      </c>
      <c r="X14" s="45">
        <f t="shared" si="3"/>
        <v>0</v>
      </c>
      <c r="Y14" s="44">
        <f t="shared" si="4"/>
        <v>0</v>
      </c>
      <c r="Z14" s="44">
        <f t="shared" si="4"/>
        <v>0</v>
      </c>
      <c r="AA14" s="93"/>
      <c r="AB14" s="93"/>
    </row>
    <row r="15" spans="1:28" x14ac:dyDescent="0.25">
      <c r="A15" s="69">
        <v>2</v>
      </c>
      <c r="B15" s="69" t="s">
        <v>18</v>
      </c>
      <c r="C15" s="69" t="s">
        <v>19</v>
      </c>
      <c r="D15" s="40" t="s">
        <v>65</v>
      </c>
      <c r="E15" s="40" t="s">
        <v>66</v>
      </c>
      <c r="F15" s="40">
        <v>10.7</v>
      </c>
      <c r="G15" s="40" t="s">
        <v>9</v>
      </c>
      <c r="H15" s="40">
        <v>1</v>
      </c>
      <c r="I15" s="40">
        <v>1</v>
      </c>
      <c r="J15" s="40">
        <v>1</v>
      </c>
      <c r="K15" s="57" t="s">
        <v>17</v>
      </c>
      <c r="L15" s="69">
        <v>365</v>
      </c>
      <c r="M15" s="19"/>
      <c r="N15" s="30"/>
      <c r="O15" s="19"/>
      <c r="P15" s="30"/>
      <c r="Q15" s="19"/>
      <c r="R15" s="30"/>
      <c r="S15" s="59">
        <f t="shared" si="0"/>
        <v>0</v>
      </c>
      <c r="T15" s="59">
        <f t="shared" ref="T15:T25" si="6">S15*(1+N15/100)</f>
        <v>0</v>
      </c>
      <c r="U15" s="59">
        <f t="shared" si="1"/>
        <v>0</v>
      </c>
      <c r="V15" s="59">
        <f t="shared" si="2"/>
        <v>0</v>
      </c>
      <c r="W15" s="60">
        <f>J15*$L$15*Q15</f>
        <v>0</v>
      </c>
      <c r="X15" s="60">
        <f t="shared" si="3"/>
        <v>0</v>
      </c>
      <c r="Y15" s="59">
        <f t="shared" si="4"/>
        <v>0</v>
      </c>
      <c r="Z15" s="59">
        <f t="shared" si="4"/>
        <v>0</v>
      </c>
      <c r="AA15" s="94">
        <f>SUM(Y15:Y25)</f>
        <v>0</v>
      </c>
      <c r="AB15" s="94">
        <f>SUM(Z15:Z25)</f>
        <v>0</v>
      </c>
    </row>
    <row r="16" spans="1:28" x14ac:dyDescent="0.25">
      <c r="A16" s="70"/>
      <c r="B16" s="70"/>
      <c r="C16" s="70"/>
      <c r="D16" s="58" t="s">
        <v>67</v>
      </c>
      <c r="E16" s="40" t="s">
        <v>68</v>
      </c>
      <c r="F16" s="40">
        <v>10</v>
      </c>
      <c r="G16" s="40" t="s">
        <v>6</v>
      </c>
      <c r="H16" s="40">
        <v>1</v>
      </c>
      <c r="I16" s="40">
        <v>1</v>
      </c>
      <c r="J16" s="40">
        <v>1</v>
      </c>
      <c r="K16" s="57" t="s">
        <v>17</v>
      </c>
      <c r="L16" s="70"/>
      <c r="M16" s="19"/>
      <c r="N16" s="30"/>
      <c r="O16" s="19"/>
      <c r="P16" s="30"/>
      <c r="Q16" s="19"/>
      <c r="R16" s="30"/>
      <c r="S16" s="59">
        <f t="shared" si="0"/>
        <v>0</v>
      </c>
      <c r="T16" s="59">
        <f t="shared" si="6"/>
        <v>0</v>
      </c>
      <c r="U16" s="59">
        <f t="shared" ref="U16:U25" si="7">I16*O16</f>
        <v>0</v>
      </c>
      <c r="V16" s="59">
        <f t="shared" ref="V16:V25" si="8">U16*(1+P16/100)</f>
        <v>0</v>
      </c>
      <c r="W16" s="60">
        <f t="shared" ref="W16:W25" si="9">J16*$L$15*Q16</f>
        <v>0</v>
      </c>
      <c r="X16" s="60">
        <f t="shared" ref="X16:X25" si="10">W16*(1+R16/100)</f>
        <v>0</v>
      </c>
      <c r="Y16" s="59">
        <f t="shared" ref="Y16:Y25" si="11">S16+U16+W16</f>
        <v>0</v>
      </c>
      <c r="Z16" s="59">
        <f t="shared" ref="Z16:Z25" si="12">T16+V16+X16</f>
        <v>0</v>
      </c>
      <c r="AA16" s="95"/>
      <c r="AB16" s="95"/>
    </row>
    <row r="17" spans="1:28" x14ac:dyDescent="0.25">
      <c r="A17" s="70"/>
      <c r="B17" s="70"/>
      <c r="C17" s="70"/>
      <c r="D17" s="58" t="s">
        <v>69</v>
      </c>
      <c r="E17" s="40" t="s">
        <v>70</v>
      </c>
      <c r="F17" s="40">
        <v>7.5</v>
      </c>
      <c r="G17" s="40" t="s">
        <v>6</v>
      </c>
      <c r="H17" s="40">
        <v>1</v>
      </c>
      <c r="I17" s="40">
        <v>1</v>
      </c>
      <c r="J17" s="40">
        <v>1</v>
      </c>
      <c r="K17" s="57" t="s">
        <v>17</v>
      </c>
      <c r="L17" s="70"/>
      <c r="M17" s="19"/>
      <c r="N17" s="30"/>
      <c r="O17" s="19"/>
      <c r="P17" s="30"/>
      <c r="Q17" s="19"/>
      <c r="R17" s="30"/>
      <c r="S17" s="59">
        <f t="shared" si="0"/>
        <v>0</v>
      </c>
      <c r="T17" s="59">
        <f t="shared" si="6"/>
        <v>0</v>
      </c>
      <c r="U17" s="59">
        <f t="shared" si="7"/>
        <v>0</v>
      </c>
      <c r="V17" s="59">
        <f t="shared" si="8"/>
        <v>0</v>
      </c>
      <c r="W17" s="60">
        <f t="shared" si="9"/>
        <v>0</v>
      </c>
      <c r="X17" s="60">
        <f t="shared" si="10"/>
        <v>0</v>
      </c>
      <c r="Y17" s="59">
        <f t="shared" si="11"/>
        <v>0</v>
      </c>
      <c r="Z17" s="59">
        <f t="shared" si="12"/>
        <v>0</v>
      </c>
      <c r="AA17" s="95"/>
      <c r="AB17" s="95"/>
    </row>
    <row r="18" spans="1:28" x14ac:dyDescent="0.25">
      <c r="A18" s="70"/>
      <c r="B18" s="70"/>
      <c r="C18" s="70"/>
      <c r="D18" s="58" t="s">
        <v>71</v>
      </c>
      <c r="E18" s="40" t="s">
        <v>72</v>
      </c>
      <c r="F18" s="40">
        <v>3.7</v>
      </c>
      <c r="G18" s="40" t="s">
        <v>9</v>
      </c>
      <c r="H18" s="40">
        <v>2</v>
      </c>
      <c r="I18" s="40">
        <v>2</v>
      </c>
      <c r="J18" s="40">
        <v>1</v>
      </c>
      <c r="K18" s="57" t="s">
        <v>17</v>
      </c>
      <c r="L18" s="70"/>
      <c r="M18" s="19"/>
      <c r="N18" s="30"/>
      <c r="O18" s="19"/>
      <c r="P18" s="30"/>
      <c r="Q18" s="19"/>
      <c r="R18" s="30"/>
      <c r="S18" s="59">
        <f t="shared" ref="S18:S25" si="13">F18*M18</f>
        <v>0</v>
      </c>
      <c r="T18" s="59">
        <f t="shared" si="6"/>
        <v>0</v>
      </c>
      <c r="U18" s="59">
        <f t="shared" si="7"/>
        <v>0</v>
      </c>
      <c r="V18" s="59">
        <f t="shared" si="8"/>
        <v>0</v>
      </c>
      <c r="W18" s="60">
        <f t="shared" si="9"/>
        <v>0</v>
      </c>
      <c r="X18" s="60">
        <f t="shared" si="10"/>
        <v>0</v>
      </c>
      <c r="Y18" s="59">
        <f t="shared" si="11"/>
        <v>0</v>
      </c>
      <c r="Z18" s="59">
        <f t="shared" si="12"/>
        <v>0</v>
      </c>
      <c r="AA18" s="95"/>
      <c r="AB18" s="95"/>
    </row>
    <row r="19" spans="1:28" x14ac:dyDescent="0.25">
      <c r="A19" s="70"/>
      <c r="B19" s="70"/>
      <c r="C19" s="70"/>
      <c r="D19" s="58" t="s">
        <v>73</v>
      </c>
      <c r="E19" s="40" t="s">
        <v>34</v>
      </c>
      <c r="F19" s="40">
        <v>10.6</v>
      </c>
      <c r="G19" s="40" t="s">
        <v>9</v>
      </c>
      <c r="H19" s="40">
        <v>1</v>
      </c>
      <c r="I19" s="40">
        <v>1</v>
      </c>
      <c r="J19" s="40">
        <v>1</v>
      </c>
      <c r="K19" s="57" t="s">
        <v>17</v>
      </c>
      <c r="L19" s="70"/>
      <c r="M19" s="19"/>
      <c r="N19" s="30"/>
      <c r="O19" s="19"/>
      <c r="P19" s="30"/>
      <c r="Q19" s="19"/>
      <c r="R19" s="30"/>
      <c r="S19" s="59">
        <f t="shared" si="13"/>
        <v>0</v>
      </c>
      <c r="T19" s="59">
        <f t="shared" si="6"/>
        <v>0</v>
      </c>
      <c r="U19" s="59">
        <f t="shared" si="7"/>
        <v>0</v>
      </c>
      <c r="V19" s="59">
        <f t="shared" si="8"/>
        <v>0</v>
      </c>
      <c r="W19" s="60">
        <f t="shared" si="9"/>
        <v>0</v>
      </c>
      <c r="X19" s="60">
        <f t="shared" si="10"/>
        <v>0</v>
      </c>
      <c r="Y19" s="59">
        <f t="shared" si="11"/>
        <v>0</v>
      </c>
      <c r="Z19" s="59">
        <f t="shared" si="12"/>
        <v>0</v>
      </c>
      <c r="AA19" s="95"/>
      <c r="AB19" s="95"/>
    </row>
    <row r="20" spans="1:28" ht="45" x14ac:dyDescent="0.25">
      <c r="A20" s="70"/>
      <c r="B20" s="70"/>
      <c r="C20" s="70"/>
      <c r="D20" s="58" t="s">
        <v>74</v>
      </c>
      <c r="E20" s="40" t="s">
        <v>75</v>
      </c>
      <c r="F20" s="40">
        <v>10.8</v>
      </c>
      <c r="G20" s="40" t="s">
        <v>9</v>
      </c>
      <c r="H20" s="40">
        <v>1</v>
      </c>
      <c r="I20" s="40">
        <v>1</v>
      </c>
      <c r="J20" s="40">
        <v>1</v>
      </c>
      <c r="K20" s="57" t="s">
        <v>17</v>
      </c>
      <c r="L20" s="70"/>
      <c r="M20" s="19"/>
      <c r="N20" s="30"/>
      <c r="O20" s="19"/>
      <c r="P20" s="30"/>
      <c r="Q20" s="19"/>
      <c r="R20" s="30"/>
      <c r="S20" s="59">
        <f t="shared" si="13"/>
        <v>0</v>
      </c>
      <c r="T20" s="59">
        <f t="shared" si="6"/>
        <v>0</v>
      </c>
      <c r="U20" s="59">
        <f t="shared" si="7"/>
        <v>0</v>
      </c>
      <c r="V20" s="59">
        <f t="shared" si="8"/>
        <v>0</v>
      </c>
      <c r="W20" s="60">
        <f t="shared" si="9"/>
        <v>0</v>
      </c>
      <c r="X20" s="60">
        <f t="shared" si="10"/>
        <v>0</v>
      </c>
      <c r="Y20" s="59">
        <f t="shared" si="11"/>
        <v>0</v>
      </c>
      <c r="Z20" s="59">
        <f t="shared" si="12"/>
        <v>0</v>
      </c>
      <c r="AA20" s="95"/>
      <c r="AB20" s="95"/>
    </row>
    <row r="21" spans="1:28" x14ac:dyDescent="0.25">
      <c r="A21" s="70"/>
      <c r="B21" s="70"/>
      <c r="C21" s="70"/>
      <c r="D21" s="58" t="s">
        <v>7</v>
      </c>
      <c r="E21" s="40" t="s">
        <v>76</v>
      </c>
      <c r="F21" s="40">
        <v>9.1</v>
      </c>
      <c r="G21" s="40" t="s">
        <v>9</v>
      </c>
      <c r="H21" s="40">
        <v>1</v>
      </c>
      <c r="I21" s="40">
        <v>1</v>
      </c>
      <c r="J21" s="40">
        <v>1</v>
      </c>
      <c r="K21" s="57" t="s">
        <v>17</v>
      </c>
      <c r="L21" s="70"/>
      <c r="M21" s="19"/>
      <c r="N21" s="30"/>
      <c r="O21" s="19"/>
      <c r="P21" s="30"/>
      <c r="Q21" s="19"/>
      <c r="R21" s="30"/>
      <c r="S21" s="59">
        <f t="shared" si="13"/>
        <v>0</v>
      </c>
      <c r="T21" s="59">
        <f t="shared" si="6"/>
        <v>0</v>
      </c>
      <c r="U21" s="59">
        <f t="shared" si="7"/>
        <v>0</v>
      </c>
      <c r="V21" s="59">
        <f t="shared" si="8"/>
        <v>0</v>
      </c>
      <c r="W21" s="60">
        <f t="shared" si="9"/>
        <v>0</v>
      </c>
      <c r="X21" s="60">
        <f t="shared" si="10"/>
        <v>0</v>
      </c>
      <c r="Y21" s="59">
        <f t="shared" si="11"/>
        <v>0</v>
      </c>
      <c r="Z21" s="59">
        <f t="shared" si="12"/>
        <v>0</v>
      </c>
      <c r="AA21" s="95"/>
      <c r="AB21" s="95"/>
    </row>
    <row r="22" spans="1:28" x14ac:dyDescent="0.25">
      <c r="A22" s="70"/>
      <c r="B22" s="70"/>
      <c r="C22" s="70"/>
      <c r="D22" s="58" t="s">
        <v>65</v>
      </c>
      <c r="E22" s="40" t="s">
        <v>77</v>
      </c>
      <c r="F22" s="40">
        <v>2.1</v>
      </c>
      <c r="G22" s="40" t="s">
        <v>9</v>
      </c>
      <c r="H22" s="40">
        <v>1</v>
      </c>
      <c r="I22" s="40">
        <v>1</v>
      </c>
      <c r="J22" s="40">
        <v>1</v>
      </c>
      <c r="K22" s="57" t="s">
        <v>17</v>
      </c>
      <c r="L22" s="70"/>
      <c r="M22" s="19"/>
      <c r="N22" s="30"/>
      <c r="O22" s="19"/>
      <c r="P22" s="30"/>
      <c r="Q22" s="19"/>
      <c r="R22" s="30"/>
      <c r="S22" s="59">
        <f t="shared" si="13"/>
        <v>0</v>
      </c>
      <c r="T22" s="59">
        <f t="shared" si="6"/>
        <v>0</v>
      </c>
      <c r="U22" s="59">
        <f t="shared" si="7"/>
        <v>0</v>
      </c>
      <c r="V22" s="59">
        <f t="shared" si="8"/>
        <v>0</v>
      </c>
      <c r="W22" s="60">
        <f t="shared" si="9"/>
        <v>0</v>
      </c>
      <c r="X22" s="60">
        <f t="shared" si="10"/>
        <v>0</v>
      </c>
      <c r="Y22" s="59">
        <f t="shared" si="11"/>
        <v>0</v>
      </c>
      <c r="Z22" s="59">
        <f t="shared" si="12"/>
        <v>0</v>
      </c>
      <c r="AA22" s="95"/>
      <c r="AB22" s="95"/>
    </row>
    <row r="23" spans="1:28" x14ac:dyDescent="0.25">
      <c r="A23" s="70"/>
      <c r="B23" s="70"/>
      <c r="C23" s="70"/>
      <c r="D23" s="58" t="s">
        <v>78</v>
      </c>
      <c r="E23" s="40" t="s">
        <v>79</v>
      </c>
      <c r="F23" s="40">
        <v>19.2</v>
      </c>
      <c r="G23" s="40" t="s">
        <v>9</v>
      </c>
      <c r="H23" s="40">
        <v>2</v>
      </c>
      <c r="I23" s="40">
        <v>2</v>
      </c>
      <c r="J23" s="40">
        <v>1</v>
      </c>
      <c r="K23" s="57" t="s">
        <v>17</v>
      </c>
      <c r="L23" s="70"/>
      <c r="M23" s="19"/>
      <c r="N23" s="30"/>
      <c r="O23" s="19"/>
      <c r="P23" s="30"/>
      <c r="Q23" s="19"/>
      <c r="R23" s="30"/>
      <c r="S23" s="59">
        <f t="shared" si="13"/>
        <v>0</v>
      </c>
      <c r="T23" s="59">
        <f t="shared" si="6"/>
        <v>0</v>
      </c>
      <c r="U23" s="59">
        <f t="shared" si="7"/>
        <v>0</v>
      </c>
      <c r="V23" s="59">
        <f t="shared" si="8"/>
        <v>0</v>
      </c>
      <c r="W23" s="60">
        <f t="shared" si="9"/>
        <v>0</v>
      </c>
      <c r="X23" s="60">
        <f t="shared" si="10"/>
        <v>0</v>
      </c>
      <c r="Y23" s="59">
        <f t="shared" si="11"/>
        <v>0</v>
      </c>
      <c r="Z23" s="59">
        <f t="shared" si="12"/>
        <v>0</v>
      </c>
      <c r="AA23" s="95"/>
      <c r="AB23" s="95"/>
    </row>
    <row r="24" spans="1:28" x14ac:dyDescent="0.25">
      <c r="A24" s="70"/>
      <c r="B24" s="70"/>
      <c r="C24" s="70"/>
      <c r="D24" s="58" t="s">
        <v>80</v>
      </c>
      <c r="E24" s="40" t="s">
        <v>81</v>
      </c>
      <c r="F24" s="40">
        <v>9.1</v>
      </c>
      <c r="G24" s="40" t="s">
        <v>9</v>
      </c>
      <c r="H24" s="40">
        <v>1</v>
      </c>
      <c r="I24" s="40">
        <v>1</v>
      </c>
      <c r="J24" s="40">
        <v>1</v>
      </c>
      <c r="K24" s="57" t="s">
        <v>17</v>
      </c>
      <c r="L24" s="70"/>
      <c r="M24" s="19"/>
      <c r="N24" s="30"/>
      <c r="O24" s="19"/>
      <c r="P24" s="30"/>
      <c r="Q24" s="19"/>
      <c r="R24" s="30"/>
      <c r="S24" s="59">
        <f t="shared" si="13"/>
        <v>0</v>
      </c>
      <c r="T24" s="59">
        <f t="shared" si="6"/>
        <v>0</v>
      </c>
      <c r="U24" s="59">
        <f t="shared" si="7"/>
        <v>0</v>
      </c>
      <c r="V24" s="59">
        <f t="shared" si="8"/>
        <v>0</v>
      </c>
      <c r="W24" s="60">
        <f t="shared" si="9"/>
        <v>0</v>
      </c>
      <c r="X24" s="60">
        <f t="shared" si="10"/>
        <v>0</v>
      </c>
      <c r="Y24" s="59">
        <f t="shared" si="11"/>
        <v>0</v>
      </c>
      <c r="Z24" s="59">
        <f t="shared" si="12"/>
        <v>0</v>
      </c>
      <c r="AA24" s="95"/>
      <c r="AB24" s="95"/>
    </row>
    <row r="25" spans="1:28" x14ac:dyDescent="0.25">
      <c r="A25" s="71"/>
      <c r="B25" s="71"/>
      <c r="C25" s="71"/>
      <c r="D25" s="40" t="s">
        <v>82</v>
      </c>
      <c r="E25" s="58" t="s">
        <v>83</v>
      </c>
      <c r="F25" s="40">
        <v>10</v>
      </c>
      <c r="G25" s="40" t="s">
        <v>9</v>
      </c>
      <c r="H25" s="40">
        <v>1</v>
      </c>
      <c r="I25" s="40">
        <v>1</v>
      </c>
      <c r="J25" s="40">
        <v>1</v>
      </c>
      <c r="K25" s="57" t="s">
        <v>17</v>
      </c>
      <c r="L25" s="71"/>
      <c r="M25" s="19"/>
      <c r="N25" s="30"/>
      <c r="O25" s="19"/>
      <c r="P25" s="30"/>
      <c r="Q25" s="19"/>
      <c r="R25" s="30"/>
      <c r="S25" s="59">
        <f t="shared" si="13"/>
        <v>0</v>
      </c>
      <c r="T25" s="59">
        <f t="shared" si="6"/>
        <v>0</v>
      </c>
      <c r="U25" s="59">
        <f t="shared" si="7"/>
        <v>0</v>
      </c>
      <c r="V25" s="59">
        <f t="shared" si="8"/>
        <v>0</v>
      </c>
      <c r="W25" s="60">
        <f t="shared" si="9"/>
        <v>0</v>
      </c>
      <c r="X25" s="60">
        <f t="shared" si="10"/>
        <v>0</v>
      </c>
      <c r="Y25" s="59">
        <f t="shared" si="11"/>
        <v>0</v>
      </c>
      <c r="Z25" s="59">
        <f t="shared" si="12"/>
        <v>0</v>
      </c>
      <c r="AA25" s="96"/>
      <c r="AB25" s="96"/>
    </row>
    <row r="26" spans="1:28" x14ac:dyDescent="0.25">
      <c r="A26" s="66">
        <v>3</v>
      </c>
      <c r="B26" s="66" t="s">
        <v>27</v>
      </c>
      <c r="C26" s="66" t="s">
        <v>28</v>
      </c>
      <c r="D26" s="20" t="s">
        <v>23</v>
      </c>
      <c r="E26" s="20" t="s">
        <v>32</v>
      </c>
      <c r="F26" s="20">
        <v>1757</v>
      </c>
      <c r="G26" s="20" t="s">
        <v>9</v>
      </c>
      <c r="H26" s="20">
        <v>18</v>
      </c>
      <c r="I26" s="20">
        <v>18</v>
      </c>
      <c r="J26" s="20">
        <v>2</v>
      </c>
      <c r="K26" s="21" t="s">
        <v>24</v>
      </c>
      <c r="L26" s="66">
        <v>365</v>
      </c>
      <c r="M26" s="19"/>
      <c r="N26" s="30"/>
      <c r="O26" s="19"/>
      <c r="P26" s="30"/>
      <c r="Q26" s="19"/>
      <c r="R26" s="30"/>
      <c r="S26" s="46">
        <f t="shared" ref="S26:S37" si="14">F26*M26</f>
        <v>0</v>
      </c>
      <c r="T26" s="46">
        <f t="shared" si="5"/>
        <v>0</v>
      </c>
      <c r="U26" s="46">
        <f t="shared" ref="U26:U37" si="15">I26*O26</f>
        <v>0</v>
      </c>
      <c r="V26" s="46">
        <f t="shared" ref="V26:V37" si="16">U26*(1+P26/100)</f>
        <v>0</v>
      </c>
      <c r="W26" s="47">
        <f>J26*$L$26*Q26</f>
        <v>0</v>
      </c>
      <c r="X26" s="47">
        <f t="shared" ref="X26:X37" si="17">W26*(1+R26/100)</f>
        <v>0</v>
      </c>
      <c r="Y26" s="46">
        <f t="shared" ref="Y26:Y37" si="18">S26+U26+W26</f>
        <v>0</v>
      </c>
      <c r="Z26" s="46">
        <f t="shared" ref="Z26:Z37" si="19">T26+V26+X26</f>
        <v>0</v>
      </c>
      <c r="AA26" s="88">
        <f>SUM(Y26:Y30)</f>
        <v>0</v>
      </c>
      <c r="AB26" s="88">
        <f>SUM(Z26:Z30)</f>
        <v>0</v>
      </c>
    </row>
    <row r="27" spans="1:28" ht="30" x14ac:dyDescent="0.25">
      <c r="A27" s="67"/>
      <c r="B27" s="67"/>
      <c r="C27" s="67"/>
      <c r="D27" s="22" t="s">
        <v>46</v>
      </c>
      <c r="E27" s="20" t="s">
        <v>44</v>
      </c>
      <c r="F27" s="20">
        <v>6.3</v>
      </c>
      <c r="G27" s="20" t="s">
        <v>9</v>
      </c>
      <c r="H27" s="20">
        <v>1</v>
      </c>
      <c r="I27" s="20">
        <v>1</v>
      </c>
      <c r="J27" s="20">
        <v>1</v>
      </c>
      <c r="K27" s="21" t="s">
        <v>17</v>
      </c>
      <c r="L27" s="67"/>
      <c r="M27" s="19"/>
      <c r="N27" s="30"/>
      <c r="O27" s="19"/>
      <c r="P27" s="30"/>
      <c r="Q27" s="19"/>
      <c r="R27" s="30"/>
      <c r="S27" s="46">
        <f t="shared" si="14"/>
        <v>0</v>
      </c>
      <c r="T27" s="46">
        <f t="shared" si="5"/>
        <v>0</v>
      </c>
      <c r="U27" s="46">
        <f t="shared" si="15"/>
        <v>0</v>
      </c>
      <c r="V27" s="46">
        <f t="shared" si="16"/>
        <v>0</v>
      </c>
      <c r="W27" s="47">
        <f t="shared" ref="W27:W30" si="20">J27*$L$26*Q27</f>
        <v>0</v>
      </c>
      <c r="X27" s="47">
        <f t="shared" si="17"/>
        <v>0</v>
      </c>
      <c r="Y27" s="46">
        <f t="shared" si="18"/>
        <v>0</v>
      </c>
      <c r="Z27" s="46">
        <f t="shared" si="19"/>
        <v>0</v>
      </c>
      <c r="AA27" s="89"/>
      <c r="AB27" s="89"/>
    </row>
    <row r="28" spans="1:28" ht="30" x14ac:dyDescent="0.25">
      <c r="A28" s="67"/>
      <c r="B28" s="67"/>
      <c r="C28" s="67"/>
      <c r="D28" s="22" t="s">
        <v>43</v>
      </c>
      <c r="E28" s="20" t="s">
        <v>45</v>
      </c>
      <c r="F28" s="20">
        <v>11.7</v>
      </c>
      <c r="G28" s="20" t="s">
        <v>9</v>
      </c>
      <c r="H28" s="20">
        <v>1</v>
      </c>
      <c r="I28" s="20">
        <v>1</v>
      </c>
      <c r="J28" s="20">
        <v>1</v>
      </c>
      <c r="K28" s="21" t="s">
        <v>17</v>
      </c>
      <c r="L28" s="67"/>
      <c r="M28" s="19"/>
      <c r="N28" s="30"/>
      <c r="O28" s="19"/>
      <c r="P28" s="30"/>
      <c r="Q28" s="19"/>
      <c r="R28" s="30"/>
      <c r="S28" s="46">
        <f t="shared" si="14"/>
        <v>0</v>
      </c>
      <c r="T28" s="46">
        <f t="shared" si="5"/>
        <v>0</v>
      </c>
      <c r="U28" s="46">
        <f t="shared" si="15"/>
        <v>0</v>
      </c>
      <c r="V28" s="46">
        <f t="shared" si="16"/>
        <v>0</v>
      </c>
      <c r="W28" s="47">
        <f t="shared" si="20"/>
        <v>0</v>
      </c>
      <c r="X28" s="47">
        <f t="shared" si="17"/>
        <v>0</v>
      </c>
      <c r="Y28" s="46">
        <f t="shared" si="18"/>
        <v>0</v>
      </c>
      <c r="Z28" s="46">
        <f t="shared" si="19"/>
        <v>0</v>
      </c>
      <c r="AA28" s="89"/>
      <c r="AB28" s="89"/>
    </row>
    <row r="29" spans="1:28" ht="30" x14ac:dyDescent="0.25">
      <c r="A29" s="67"/>
      <c r="B29" s="67"/>
      <c r="C29" s="67"/>
      <c r="D29" s="22" t="s">
        <v>55</v>
      </c>
      <c r="E29" s="20" t="s">
        <v>5</v>
      </c>
      <c r="F29" s="20">
        <v>6</v>
      </c>
      <c r="G29" s="20" t="s">
        <v>6</v>
      </c>
      <c r="H29" s="20">
        <v>1</v>
      </c>
      <c r="I29" s="20">
        <v>1</v>
      </c>
      <c r="J29" s="20">
        <v>1</v>
      </c>
      <c r="K29" s="21" t="s">
        <v>17</v>
      </c>
      <c r="L29" s="67"/>
      <c r="M29" s="19"/>
      <c r="N29" s="30"/>
      <c r="O29" s="19"/>
      <c r="P29" s="30"/>
      <c r="Q29" s="19"/>
      <c r="R29" s="30"/>
      <c r="S29" s="46">
        <f t="shared" si="14"/>
        <v>0</v>
      </c>
      <c r="T29" s="46">
        <f t="shared" si="5"/>
        <v>0</v>
      </c>
      <c r="U29" s="46">
        <f t="shared" si="15"/>
        <v>0</v>
      </c>
      <c r="V29" s="46">
        <f t="shared" si="16"/>
        <v>0</v>
      </c>
      <c r="W29" s="47">
        <f t="shared" si="20"/>
        <v>0</v>
      </c>
      <c r="X29" s="47">
        <f t="shared" si="17"/>
        <v>0</v>
      </c>
      <c r="Y29" s="46">
        <f t="shared" si="18"/>
        <v>0</v>
      </c>
      <c r="Z29" s="46">
        <f t="shared" si="19"/>
        <v>0</v>
      </c>
      <c r="AA29" s="89"/>
      <c r="AB29" s="89"/>
    </row>
    <row r="30" spans="1:28" x14ac:dyDescent="0.25">
      <c r="A30" s="68"/>
      <c r="B30" s="68"/>
      <c r="C30" s="68"/>
      <c r="D30" s="20" t="s">
        <v>56</v>
      </c>
      <c r="E30" s="22" t="s">
        <v>34</v>
      </c>
      <c r="F30" s="20">
        <v>10.6</v>
      </c>
      <c r="G30" s="20" t="s">
        <v>9</v>
      </c>
      <c r="H30" s="20">
        <v>1</v>
      </c>
      <c r="I30" s="20">
        <v>1</v>
      </c>
      <c r="J30" s="20">
        <v>1</v>
      </c>
      <c r="K30" s="21" t="s">
        <v>17</v>
      </c>
      <c r="L30" s="68"/>
      <c r="M30" s="19"/>
      <c r="N30" s="30"/>
      <c r="O30" s="19"/>
      <c r="P30" s="30"/>
      <c r="Q30" s="19"/>
      <c r="R30" s="30"/>
      <c r="S30" s="46">
        <f t="shared" si="14"/>
        <v>0</v>
      </c>
      <c r="T30" s="46">
        <f t="shared" si="5"/>
        <v>0</v>
      </c>
      <c r="U30" s="46">
        <f t="shared" si="15"/>
        <v>0</v>
      </c>
      <c r="V30" s="46">
        <f t="shared" si="16"/>
        <v>0</v>
      </c>
      <c r="W30" s="47">
        <f t="shared" si="20"/>
        <v>0</v>
      </c>
      <c r="X30" s="47">
        <f t="shared" si="17"/>
        <v>0</v>
      </c>
      <c r="Y30" s="46">
        <f t="shared" si="18"/>
        <v>0</v>
      </c>
      <c r="Z30" s="46">
        <f t="shared" si="19"/>
        <v>0</v>
      </c>
      <c r="AA30" s="90"/>
      <c r="AB30" s="90"/>
    </row>
    <row r="31" spans="1:28" x14ac:dyDescent="0.25">
      <c r="A31" s="12">
        <v>4</v>
      </c>
      <c r="B31" s="12" t="s">
        <v>25</v>
      </c>
      <c r="C31" s="12" t="s">
        <v>26</v>
      </c>
      <c r="D31" s="7" t="s">
        <v>23</v>
      </c>
      <c r="E31" s="8" t="s">
        <v>32</v>
      </c>
      <c r="F31" s="8">
        <v>1757</v>
      </c>
      <c r="G31" s="7" t="s">
        <v>9</v>
      </c>
      <c r="H31" s="7">
        <v>18</v>
      </c>
      <c r="I31" s="7">
        <v>18</v>
      </c>
      <c r="J31" s="7">
        <v>2</v>
      </c>
      <c r="K31" s="9" t="s">
        <v>24</v>
      </c>
      <c r="L31" s="12">
        <v>365</v>
      </c>
      <c r="M31" s="19"/>
      <c r="N31" s="30"/>
      <c r="O31" s="19"/>
      <c r="P31" s="30"/>
      <c r="Q31" s="19"/>
      <c r="R31" s="30"/>
      <c r="S31" s="48">
        <f t="shared" si="14"/>
        <v>0</v>
      </c>
      <c r="T31" s="48">
        <f>S31*(1+N31/100)</f>
        <v>0</v>
      </c>
      <c r="U31" s="48">
        <f t="shared" si="15"/>
        <v>0</v>
      </c>
      <c r="V31" s="48">
        <f t="shared" si="16"/>
        <v>0</v>
      </c>
      <c r="W31" s="49">
        <f>J31*L31*Q31</f>
        <v>0</v>
      </c>
      <c r="X31" s="49">
        <f t="shared" si="17"/>
        <v>0</v>
      </c>
      <c r="Y31" s="48">
        <f t="shared" si="18"/>
        <v>0</v>
      </c>
      <c r="Z31" s="48">
        <f t="shared" si="19"/>
        <v>0</v>
      </c>
      <c r="AA31" s="48">
        <f t="shared" ref="AA31:AB37" si="21">Y31</f>
        <v>0</v>
      </c>
      <c r="AB31" s="48">
        <f t="shared" si="21"/>
        <v>0</v>
      </c>
    </row>
    <row r="32" spans="1:28" x14ac:dyDescent="0.25">
      <c r="A32" s="11">
        <v>5</v>
      </c>
      <c r="B32" s="11" t="s">
        <v>21</v>
      </c>
      <c r="C32" s="17" t="s">
        <v>22</v>
      </c>
      <c r="D32" s="4" t="s">
        <v>23</v>
      </c>
      <c r="E32" s="4" t="s">
        <v>32</v>
      </c>
      <c r="F32" s="4">
        <v>1757</v>
      </c>
      <c r="G32" s="4" t="s">
        <v>9</v>
      </c>
      <c r="H32" s="4">
        <v>18</v>
      </c>
      <c r="I32" s="4">
        <v>18</v>
      </c>
      <c r="J32" s="4">
        <v>2</v>
      </c>
      <c r="K32" s="5" t="s">
        <v>24</v>
      </c>
      <c r="L32" s="11">
        <v>365</v>
      </c>
      <c r="M32" s="19"/>
      <c r="N32" s="30"/>
      <c r="O32" s="19"/>
      <c r="P32" s="30"/>
      <c r="Q32" s="19"/>
      <c r="R32" s="30"/>
      <c r="S32" s="50">
        <f t="shared" si="14"/>
        <v>0</v>
      </c>
      <c r="T32" s="50">
        <f t="shared" si="5"/>
        <v>0</v>
      </c>
      <c r="U32" s="50">
        <f t="shared" si="15"/>
        <v>0</v>
      </c>
      <c r="V32" s="50">
        <f t="shared" si="16"/>
        <v>0</v>
      </c>
      <c r="W32" s="51">
        <f>J32*L32*Q32</f>
        <v>0</v>
      </c>
      <c r="X32" s="51">
        <f t="shared" si="17"/>
        <v>0</v>
      </c>
      <c r="Y32" s="50">
        <f t="shared" si="18"/>
        <v>0</v>
      </c>
      <c r="Z32" s="50">
        <f t="shared" si="19"/>
        <v>0</v>
      </c>
      <c r="AA32" s="50">
        <f t="shared" si="21"/>
        <v>0</v>
      </c>
      <c r="AB32" s="50">
        <f t="shared" si="21"/>
        <v>0</v>
      </c>
    </row>
    <row r="33" spans="1:28" x14ac:dyDescent="0.25">
      <c r="A33" s="12">
        <v>6</v>
      </c>
      <c r="B33" s="12" t="s">
        <v>29</v>
      </c>
      <c r="C33" s="12" t="s">
        <v>30</v>
      </c>
      <c r="D33" s="7" t="s">
        <v>23</v>
      </c>
      <c r="E33" s="7" t="s">
        <v>32</v>
      </c>
      <c r="F33" s="7">
        <v>1757</v>
      </c>
      <c r="G33" s="7" t="s">
        <v>9</v>
      </c>
      <c r="H33" s="7">
        <v>18</v>
      </c>
      <c r="I33" s="7">
        <v>18</v>
      </c>
      <c r="J33" s="7">
        <v>2</v>
      </c>
      <c r="K33" s="9" t="s">
        <v>24</v>
      </c>
      <c r="L33" s="12">
        <v>365</v>
      </c>
      <c r="M33" s="19"/>
      <c r="N33" s="30"/>
      <c r="O33" s="19"/>
      <c r="P33" s="30"/>
      <c r="Q33" s="19"/>
      <c r="R33" s="30"/>
      <c r="S33" s="48">
        <f t="shared" si="14"/>
        <v>0</v>
      </c>
      <c r="T33" s="48">
        <f t="shared" si="5"/>
        <v>0</v>
      </c>
      <c r="U33" s="48">
        <f t="shared" si="15"/>
        <v>0</v>
      </c>
      <c r="V33" s="48">
        <f t="shared" si="16"/>
        <v>0</v>
      </c>
      <c r="W33" s="49">
        <f>J33*L33*Q33</f>
        <v>0</v>
      </c>
      <c r="X33" s="49">
        <f t="shared" si="17"/>
        <v>0</v>
      </c>
      <c r="Y33" s="48">
        <f t="shared" si="18"/>
        <v>0</v>
      </c>
      <c r="Z33" s="48">
        <f t="shared" si="19"/>
        <v>0</v>
      </c>
      <c r="AA33" s="48">
        <f t="shared" si="21"/>
        <v>0</v>
      </c>
      <c r="AB33" s="48">
        <f t="shared" si="21"/>
        <v>0</v>
      </c>
    </row>
    <row r="34" spans="1:28" ht="30" x14ac:dyDescent="0.25">
      <c r="A34" s="33">
        <v>7</v>
      </c>
      <c r="B34" s="34" t="s">
        <v>50</v>
      </c>
      <c r="C34" s="34" t="s">
        <v>51</v>
      </c>
      <c r="D34" s="35" t="s">
        <v>31</v>
      </c>
      <c r="E34" s="36" t="s">
        <v>33</v>
      </c>
      <c r="F34" s="36">
        <v>14.5</v>
      </c>
      <c r="G34" s="35" t="s">
        <v>9</v>
      </c>
      <c r="H34" s="35">
        <v>4</v>
      </c>
      <c r="I34" s="35">
        <v>1</v>
      </c>
      <c r="J34" s="84" t="s">
        <v>52</v>
      </c>
      <c r="K34" s="85"/>
      <c r="L34" s="33">
        <v>365</v>
      </c>
      <c r="M34" s="19"/>
      <c r="N34" s="30"/>
      <c r="O34" s="19"/>
      <c r="P34" s="30"/>
      <c r="Q34" s="31"/>
      <c r="R34" s="32"/>
      <c r="S34" s="50">
        <f t="shared" si="14"/>
        <v>0</v>
      </c>
      <c r="T34" s="50">
        <f t="shared" si="5"/>
        <v>0</v>
      </c>
      <c r="U34" s="50">
        <f t="shared" si="15"/>
        <v>0</v>
      </c>
      <c r="V34" s="50">
        <f t="shared" si="16"/>
        <v>0</v>
      </c>
      <c r="W34" s="51"/>
      <c r="X34" s="51">
        <f t="shared" si="17"/>
        <v>0</v>
      </c>
      <c r="Y34" s="50">
        <f t="shared" si="18"/>
        <v>0</v>
      </c>
      <c r="Z34" s="50">
        <f t="shared" si="19"/>
        <v>0</v>
      </c>
      <c r="AA34" s="52">
        <f t="shared" si="21"/>
        <v>0</v>
      </c>
      <c r="AB34" s="52">
        <f t="shared" si="21"/>
        <v>0</v>
      </c>
    </row>
    <row r="35" spans="1:28" ht="33.6" customHeight="1" x14ac:dyDescent="0.25">
      <c r="A35" s="23">
        <v>8</v>
      </c>
      <c r="B35" s="23" t="s">
        <v>0</v>
      </c>
      <c r="C35" s="23" t="s">
        <v>1</v>
      </c>
      <c r="D35" s="6" t="s">
        <v>2</v>
      </c>
      <c r="E35" s="6" t="s">
        <v>3</v>
      </c>
      <c r="F35" s="15">
        <f>300*$I$6</f>
        <v>245.99999999999997</v>
      </c>
      <c r="G35" s="6" t="s">
        <v>6</v>
      </c>
      <c r="H35" s="38"/>
      <c r="I35" s="28">
        <v>10</v>
      </c>
      <c r="J35" s="86" t="s">
        <v>52</v>
      </c>
      <c r="K35" s="87"/>
      <c r="L35" s="10">
        <v>365</v>
      </c>
      <c r="M35" s="19"/>
      <c r="N35" s="30"/>
      <c r="O35" s="19"/>
      <c r="P35" s="30"/>
      <c r="Q35" s="31"/>
      <c r="R35" s="32"/>
      <c r="S35" s="53">
        <f t="shared" si="14"/>
        <v>0</v>
      </c>
      <c r="T35" s="53">
        <f t="shared" si="5"/>
        <v>0</v>
      </c>
      <c r="U35" s="53">
        <f t="shared" si="15"/>
        <v>0</v>
      </c>
      <c r="V35" s="53">
        <f t="shared" si="16"/>
        <v>0</v>
      </c>
      <c r="W35" s="54"/>
      <c r="X35" s="54">
        <f t="shared" si="17"/>
        <v>0</v>
      </c>
      <c r="Y35" s="53">
        <f t="shared" si="18"/>
        <v>0</v>
      </c>
      <c r="Z35" s="53">
        <f t="shared" si="19"/>
        <v>0</v>
      </c>
      <c r="AA35" s="53">
        <f t="shared" si="21"/>
        <v>0</v>
      </c>
      <c r="AB35" s="53">
        <f t="shared" si="21"/>
        <v>0</v>
      </c>
    </row>
    <row r="36" spans="1:28" ht="30" x14ac:dyDescent="0.25">
      <c r="A36" s="24">
        <v>9</v>
      </c>
      <c r="B36" s="24" t="s">
        <v>18</v>
      </c>
      <c r="C36" s="24" t="s">
        <v>19</v>
      </c>
      <c r="D36" s="25" t="s">
        <v>2</v>
      </c>
      <c r="E36" s="26" t="s">
        <v>20</v>
      </c>
      <c r="F36" s="41">
        <f>400*$I$6</f>
        <v>328</v>
      </c>
      <c r="G36" s="25" t="s">
        <v>6</v>
      </c>
      <c r="H36" s="42"/>
      <c r="I36" s="43">
        <v>4</v>
      </c>
      <c r="J36" s="65" t="s">
        <v>52</v>
      </c>
      <c r="K36" s="65"/>
      <c r="L36" s="24">
        <v>365</v>
      </c>
      <c r="M36" s="19"/>
      <c r="N36" s="30"/>
      <c r="O36" s="19"/>
      <c r="P36" s="30"/>
      <c r="Q36" s="31"/>
      <c r="R36" s="32"/>
      <c r="S36" s="55">
        <f t="shared" si="14"/>
        <v>0</v>
      </c>
      <c r="T36" s="55">
        <f t="shared" si="5"/>
        <v>0</v>
      </c>
      <c r="U36" s="55">
        <f t="shared" si="15"/>
        <v>0</v>
      </c>
      <c r="V36" s="55">
        <f t="shared" si="16"/>
        <v>0</v>
      </c>
      <c r="W36" s="56"/>
      <c r="X36" s="56">
        <f t="shared" si="17"/>
        <v>0</v>
      </c>
      <c r="Y36" s="55">
        <f t="shared" si="18"/>
        <v>0</v>
      </c>
      <c r="Z36" s="55">
        <f t="shared" si="19"/>
        <v>0</v>
      </c>
      <c r="AA36" s="55">
        <f t="shared" si="21"/>
        <v>0</v>
      </c>
      <c r="AB36" s="55">
        <f t="shared" si="21"/>
        <v>0</v>
      </c>
    </row>
    <row r="37" spans="1:28" ht="30" x14ac:dyDescent="0.25">
      <c r="A37" s="14">
        <v>10</v>
      </c>
      <c r="B37" s="14" t="s">
        <v>27</v>
      </c>
      <c r="C37" s="14" t="s">
        <v>28</v>
      </c>
      <c r="D37" s="15" t="s">
        <v>2</v>
      </c>
      <c r="E37" s="16" t="s">
        <v>54</v>
      </c>
      <c r="F37" s="15">
        <f>90*$I$6</f>
        <v>73.8</v>
      </c>
      <c r="G37" s="15" t="s">
        <v>6</v>
      </c>
      <c r="H37" s="38"/>
      <c r="I37" s="28">
        <v>1</v>
      </c>
      <c r="J37" s="28">
        <v>1</v>
      </c>
      <c r="K37" s="14" t="s">
        <v>53</v>
      </c>
      <c r="L37" s="14">
        <v>365</v>
      </c>
      <c r="M37" s="19"/>
      <c r="N37" s="30"/>
      <c r="O37" s="19"/>
      <c r="P37" s="30"/>
      <c r="Q37" s="19"/>
      <c r="R37" s="30"/>
      <c r="S37" s="53">
        <f t="shared" si="14"/>
        <v>0</v>
      </c>
      <c r="T37" s="53">
        <f t="shared" si="5"/>
        <v>0</v>
      </c>
      <c r="U37" s="53">
        <f t="shared" si="15"/>
        <v>0</v>
      </c>
      <c r="V37" s="53">
        <f t="shared" si="16"/>
        <v>0</v>
      </c>
      <c r="W37" s="54">
        <f>J37*L37*Q37</f>
        <v>0</v>
      </c>
      <c r="X37" s="54">
        <f t="shared" si="17"/>
        <v>0</v>
      </c>
      <c r="Y37" s="53">
        <f t="shared" si="18"/>
        <v>0</v>
      </c>
      <c r="Z37" s="53">
        <f t="shared" si="19"/>
        <v>0</v>
      </c>
      <c r="AA37" s="53">
        <f t="shared" si="21"/>
        <v>0</v>
      </c>
      <c r="AB37" s="53">
        <f t="shared" si="21"/>
        <v>0</v>
      </c>
    </row>
    <row r="38" spans="1:28" x14ac:dyDescent="0.25">
      <c r="AA38" s="37"/>
      <c r="AB38" s="37"/>
    </row>
  </sheetData>
  <mergeCells count="24">
    <mergeCell ref="F4:M4"/>
    <mergeCell ref="AA26:AA30"/>
    <mergeCell ref="AB26:AB30"/>
    <mergeCell ref="AA9:AA14"/>
    <mergeCell ref="AB9:AB14"/>
    <mergeCell ref="AA15:AA25"/>
    <mergeCell ref="AB15:AB25"/>
    <mergeCell ref="L15:L25"/>
    <mergeCell ref="L26:L30"/>
    <mergeCell ref="A9:A14"/>
    <mergeCell ref="B9:B14"/>
    <mergeCell ref="C9:C14"/>
    <mergeCell ref="L9:L14"/>
    <mergeCell ref="J9:K9"/>
    <mergeCell ref="J10:K13"/>
    <mergeCell ref="J36:K36"/>
    <mergeCell ref="A26:A30"/>
    <mergeCell ref="B26:B30"/>
    <mergeCell ref="C26:C30"/>
    <mergeCell ref="A15:A25"/>
    <mergeCell ref="B15:B25"/>
    <mergeCell ref="C15:C25"/>
    <mergeCell ref="J34:K34"/>
    <mergeCell ref="J35:K35"/>
  </mergeCells>
  <pageMargins left="0.7" right="0.7" top="0.75" bottom="0.75" header="0.3" footer="0.3"/>
  <pageSetup paperSize="9" orientation="portrait" r:id="rId1"/>
  <ignoredErrors>
    <ignoredError sqref="U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 Zablocki</dc:creator>
  <cp:lastModifiedBy>Marta Leszczyńska</cp:lastModifiedBy>
  <dcterms:created xsi:type="dcterms:W3CDTF">2023-03-17T08:40:17Z</dcterms:created>
  <dcterms:modified xsi:type="dcterms:W3CDTF">2025-04-17T09:10:57Z</dcterms:modified>
</cp:coreProperties>
</file>